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J7" i="2"/>
  <c r="H7" i="2"/>
  <c r="G7" i="2"/>
  <c r="J6" i="2"/>
  <c r="I6" i="2"/>
  <c r="I10" i="2" s="1"/>
  <c r="H6" i="2"/>
  <c r="G6" i="2"/>
  <c r="G10" i="2" s="1"/>
  <c r="I5" i="2"/>
  <c r="H5" i="2"/>
  <c r="G5" i="2"/>
  <c r="J4" i="2"/>
  <c r="J10" i="2" s="1"/>
  <c r="I4" i="2"/>
  <c r="H4" i="2"/>
  <c r="H10" i="2" s="1"/>
  <c r="G4" i="2"/>
  <c r="F4" i="2"/>
  <c r="F10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<sst xmlns="http://schemas.openxmlformats.org/spreadsheetml/2006/main" count="41" uniqueCount="39">
  <si>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</si>
  <si>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</si>
  <si>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</si>
  <si>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</si>
  <si>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</si>
  <si>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</si>
  <si>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</si>
  <si>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</si>
  <si>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</si>
  <si>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</si>
  <si>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</si>
  <si>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</si>
  <si>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</si>
  <si>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</si>
  <si>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</si>
  <si>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</si>
  <si>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</si>
  <si>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</si>
  <si>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</si>
  <si>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</si>
  <si>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</si>
  <si>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</si>
  <si>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</si>
  <si>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</si>
  <si>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</si>
  <si>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</si>
  <si>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</si>
  <si>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</si>
  <si>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</si>
  <si>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кисломолочный напиток</t>
  </si>
  <si>
    <t>386</t>
  </si>
  <si>
    <t>блюдо из творога</t>
  </si>
  <si>
    <t>223</t>
  </si>
  <si>
    <t>ЗАПЕКАНКА ИЗ ТВОРОГА/ПОВИДЛО /</t>
  </si>
  <si>
    <t>15</t>
  </si>
  <si>
    <t>СЫР (ПОРЦИЯМИ)</t>
  </si>
  <si>
    <t>КИСЛОМОЛОЧНЫЙ НАПИТОК /КЕФИР/</t>
  </si>
  <si>
    <t>338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</si>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</sst>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44957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7" t="s">
        <v>10</v>
      </c>
      <c r="B4" s="56" t="s">
        <v>31</v>
      </c>
      <c r="C4" s="38" t="s">
        <v>32</v>
      </c>
      <c r="D4" s="39" t="s">
        <v>33</v>
      </c>
      <c r="E4" s="49">
        <v>150</v>
      </c>
      <c r="F4" s="40">
        <f>37.05+0.248</f>
        <v>37.297999999999995</v>
      </c>
      <c r="G4" s="50">
        <f>144*150/80</f>
        <v>270</v>
      </c>
      <c r="H4" s="50">
        <f>8.82*150/80</f>
        <v>16.537500000000001</v>
      </c>
      <c r="I4" s="50">
        <f>6.07*150/80</f>
        <v>11.38125</v>
      </c>
      <c r="J4" s="51">
        <f>13.61*150/80</f>
        <v>25.518750000000001</v>
      </c>
    </row>
    <row r="5" spans="1:10" x14ac:dyDescent="0.2">
      <c r="A5" s="11"/>
      <c r="B5" s="57"/>
      <c r="C5" s="41" t="s">
        <v>34</v>
      </c>
      <c r="D5" s="42" t="s">
        <v>35</v>
      </c>
      <c r="E5" s="43">
        <v>20</v>
      </c>
      <c r="F5" s="44">
        <v>14.61</v>
      </c>
      <c r="G5" s="52">
        <f>108*20/30</f>
        <v>72</v>
      </c>
      <c r="H5" s="52">
        <f>6.96*20/30</f>
        <v>4.6399999999999997</v>
      </c>
      <c r="I5" s="52">
        <f>8.85*20/30</f>
        <v>5.9</v>
      </c>
      <c r="J5" s="53">
        <v>0</v>
      </c>
    </row>
    <row r="6" spans="1:10" ht="25.5" x14ac:dyDescent="0.2">
      <c r="A6" s="11"/>
      <c r="B6" s="57" t="s">
        <v>29</v>
      </c>
      <c r="C6" s="41" t="s">
        <v>30</v>
      </c>
      <c r="D6" s="42" t="s">
        <v>36</v>
      </c>
      <c r="E6" s="43">
        <v>180</v>
      </c>
      <c r="F6" s="44">
        <v>8</v>
      </c>
      <c r="G6" s="52">
        <f>100*180/200</f>
        <v>90</v>
      </c>
      <c r="H6" s="52">
        <f>5.8*180/200</f>
        <v>5.22</v>
      </c>
      <c r="I6" s="52">
        <f>5*180/200</f>
        <v>4.5</v>
      </c>
      <c r="J6" s="53">
        <f>8*180/200</f>
        <v>7.2</v>
      </c>
    </row>
    <row r="7" spans="1:10" x14ac:dyDescent="0.2">
      <c r="A7" s="11"/>
      <c r="B7" s="57" t="s">
        <v>18</v>
      </c>
      <c r="C7" s="41" t="s">
        <v>37</v>
      </c>
      <c r="D7" s="42" t="s">
        <v>38</v>
      </c>
      <c r="E7" s="43">
        <v>100</v>
      </c>
      <c r="F7" s="44">
        <v>8</v>
      </c>
      <c r="G7" s="52">
        <f>56.4*100/120</f>
        <v>47</v>
      </c>
      <c r="H7" s="52">
        <f>0.5*100/120</f>
        <v>0.41666666666666669</v>
      </c>
      <c r="I7" s="52">
        <v>0.4</v>
      </c>
      <c r="J7" s="53">
        <f>11.8*100/120</f>
        <v>9.8333333333333339</v>
      </c>
    </row>
    <row r="8" spans="1:10" x14ac:dyDescent="0.2">
      <c r="A8" s="11"/>
      <c r="B8" s="57" t="s">
        <v>21</v>
      </c>
      <c r="C8" s="41"/>
      <c r="D8" s="42" t="s">
        <v>26</v>
      </c>
      <c r="E8" s="43">
        <v>30</v>
      </c>
      <c r="F8" s="44">
        <v>2.2400000000000002</v>
      </c>
      <c r="G8" s="52">
        <f>94.7*30/40</f>
        <v>71.025000000000006</v>
      </c>
      <c r="H8" s="52">
        <f>3.3*30/40</f>
        <v>2.4750000000000001</v>
      </c>
      <c r="I8" s="52">
        <f>0.2*30/40</f>
        <v>0.15</v>
      </c>
      <c r="J8" s="53">
        <f>20.1*30/40</f>
        <v>15.074999999999999</v>
      </c>
    </row>
    <row r="9" spans="1:10" x14ac:dyDescent="0.2">
      <c r="A9" s="11"/>
      <c r="B9" s="57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58"/>
      <c r="C10" s="45"/>
      <c r="D10" s="46" t="s">
        <v>28</v>
      </c>
      <c r="E10" s="47">
        <v>500</v>
      </c>
      <c r="F10" s="48">
        <f>SUM(F4:F9)</f>
        <v>72.647999999999982</v>
      </c>
      <c r="G10" s="54">
        <f>SUM(G4:G8)</f>
        <v>550.02499999999998</v>
      </c>
      <c r="H10" s="54">
        <f>SUM(H4:H8)</f>
        <v>29.28916666666667</v>
      </c>
      <c r="I10" s="54">
        <f>SUM(I4:I8)</f>
        <v>22.331249999999997</v>
      </c>
      <c r="J10" s="55">
        <f>SUM(J4:J8)</f>
        <v>57.627083333333331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2023-01-27T08:26:09Z</dcterms:modified>
</cp:coreProperties>
</file>